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77" i="1" l="1"/>
  <c r="K65" i="1"/>
  <c r="K61" i="1"/>
  <c r="K60" i="1"/>
  <c r="K59" i="1"/>
  <c r="K56" i="1"/>
  <c r="K55" i="1"/>
  <c r="K50" i="1"/>
  <c r="K49" i="1"/>
  <c r="K48" i="1"/>
  <c r="K43" i="1"/>
  <c r="K40" i="1"/>
  <c r="K37" i="1"/>
  <c r="K36" i="1"/>
  <c r="K33" i="1"/>
</calcChain>
</file>

<file path=xl/sharedStrings.xml><?xml version="1.0" encoding="utf-8"?>
<sst xmlns="http://schemas.openxmlformats.org/spreadsheetml/2006/main" count="229" uniqueCount="74">
  <si>
    <t xml:space="preserve">   </t>
  </si>
  <si>
    <t xml:space="preserve">           </t>
  </si>
  <si>
    <t xml:space="preserve">    </t>
  </si>
  <si>
    <t xml:space="preserve">Lista Funcţiilor contractuale din Muzeul Naţional al Banatului ce intră în categoria personalului </t>
  </si>
  <si>
    <t xml:space="preserve">    plătit din fonduri publice conform art.33 din Legea nr.153/2017 la data de 30.09.2022</t>
  </si>
  <si>
    <t>Nr.</t>
  </si>
  <si>
    <t>Funcția</t>
  </si>
  <si>
    <t>Nivelul</t>
  </si>
  <si>
    <t>Gr./Tr.</t>
  </si>
  <si>
    <t>Gradația</t>
  </si>
  <si>
    <t>Salariul</t>
  </si>
  <si>
    <t>Indemnizaţie</t>
  </si>
  <si>
    <t>Drepturi sal.</t>
  </si>
  <si>
    <t>Spor pt.condiții</t>
  </si>
  <si>
    <t>Vauchere</t>
  </si>
  <si>
    <t>Valoare anuală a</t>
  </si>
  <si>
    <t>crt.</t>
  </si>
  <si>
    <t>studiilor</t>
  </si>
  <si>
    <t>Prof.</t>
  </si>
  <si>
    <t>de</t>
  </si>
  <si>
    <t>titlu ştiinţific</t>
  </si>
  <si>
    <t>pt. C.F.P.</t>
  </si>
  <si>
    <t>vătămătoare de</t>
  </si>
  <si>
    <t>vacanță</t>
  </si>
  <si>
    <t xml:space="preserve"> îndemn.de hrană</t>
  </si>
  <si>
    <t>Grad de</t>
  </si>
  <si>
    <t>bază</t>
  </si>
  <si>
    <t>de doctor cf.</t>
  </si>
  <si>
    <t>cf.Art.15/</t>
  </si>
  <si>
    <t>muncă cf.Art.23</t>
  </si>
  <si>
    <t>care urmează să fie</t>
  </si>
  <si>
    <t>salarizare</t>
  </si>
  <si>
    <t>Art.14/L.nr.153</t>
  </si>
  <si>
    <t>L. nr.153/2017</t>
  </si>
  <si>
    <t>acordată pt.o perioada</t>
  </si>
  <si>
    <t>din 2017</t>
  </si>
  <si>
    <t xml:space="preserve"> lucrată de un an</t>
  </si>
  <si>
    <t>Manager</t>
  </si>
  <si>
    <t>S</t>
  </si>
  <si>
    <t>II</t>
  </si>
  <si>
    <t>Contabil sef</t>
  </si>
  <si>
    <t>M.C.instalator</t>
  </si>
  <si>
    <t>G</t>
  </si>
  <si>
    <t>I</t>
  </si>
  <si>
    <t>Inspector de sp.</t>
  </si>
  <si>
    <t>M.C.lacatus</t>
  </si>
  <si>
    <t>M.C.timplar</t>
  </si>
  <si>
    <t>Sofer</t>
  </si>
  <si>
    <t>M-G</t>
  </si>
  <si>
    <t>Muzeograf</t>
  </si>
  <si>
    <t>III</t>
  </si>
  <si>
    <t>Fotograf</t>
  </si>
  <si>
    <t>M</t>
  </si>
  <si>
    <t>IA</t>
  </si>
  <si>
    <t>Cons.juridic</t>
  </si>
  <si>
    <t>Auditor</t>
  </si>
  <si>
    <t>Supr.muz.</t>
  </si>
  <si>
    <t>Sef secţie</t>
  </si>
  <si>
    <t>Cercetator ştiinţific</t>
  </si>
  <si>
    <t>Conservator</t>
  </si>
  <si>
    <t>Administrator</t>
  </si>
  <si>
    <t>Cerc.stiint.</t>
  </si>
  <si>
    <t xml:space="preserve">Muzeograf </t>
  </si>
  <si>
    <t>Restaurator</t>
  </si>
  <si>
    <t>Chimist</t>
  </si>
  <si>
    <t>SPEC.</t>
  </si>
  <si>
    <t>*</t>
  </si>
  <si>
    <t>Economist</t>
  </si>
  <si>
    <t>Referent</t>
  </si>
  <si>
    <t>NR. 5863 / 30.09.2022</t>
  </si>
  <si>
    <t>Manager,</t>
  </si>
  <si>
    <t>Ilaș Claudiu</t>
  </si>
  <si>
    <t>Referent,</t>
  </si>
  <si>
    <t>Babcsanyi Dragoslava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</si>
</sst>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R_O_N_-;\-* #,##0.00\ _R_O_N_-;_-* &quot;-&quot;??\ _R_O_N_-;_-@_-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164" fontId="4" fillId="0" borderId="0" xfId="1" applyNumberFormat="1" applyFont="1"/>
    <xf numFmtId="164" fontId="4" fillId="0" borderId="0" xfId="1" applyNumberFormat="1" applyFont="1" applyBorder="1"/>
    <xf numFmtId="0" fontId="5" fillId="0" borderId="0" xfId="0" applyFont="1"/>
    <xf numFmtId="0" fontId="5" fillId="2" borderId="0" xfId="0" applyFont="1" applyFill="1"/>
    <xf numFmtId="164" fontId="5" fillId="0" borderId="0" xfId="1" applyNumberFormat="1" applyFont="1"/>
    <xf numFmtId="164" fontId="5" fillId="0" borderId="0" xfId="1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6" fillId="0" borderId="0" xfId="1" applyNumberFormat="1" applyFont="1"/>
    <xf numFmtId="0" fontId="6" fillId="0" borderId="0" xfId="0" applyFont="1" applyBorder="1"/>
    <xf numFmtId="0" fontId="8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/>
    <xf numFmtId="164" fontId="5" fillId="2" borderId="13" xfId="1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/>
    <xf numFmtId="164" fontId="5" fillId="2" borderId="0" xfId="0" applyNumberFormat="1" applyFont="1" applyFill="1"/>
    <xf numFmtId="0" fontId="5" fillId="2" borderId="14" xfId="0" applyFont="1" applyFill="1" applyBorder="1"/>
    <xf numFmtId="0" fontId="5" fillId="2" borderId="14" xfId="0" applyFont="1" applyFill="1" applyBorder="1" applyAlignment="1">
      <alignment horizontal="center"/>
    </xf>
    <xf numFmtId="164" fontId="5" fillId="2" borderId="14" xfId="1" applyNumberFormat="1" applyFont="1" applyFill="1" applyBorder="1" applyAlignment="1">
      <alignment horizontal="center"/>
    </xf>
    <xf numFmtId="164" fontId="5" fillId="2" borderId="14" xfId="1" applyNumberFormat="1" applyFont="1" applyFill="1" applyBorder="1" applyAlignment="1"/>
    <xf numFmtId="164" fontId="5" fillId="2" borderId="15" xfId="1" applyNumberFormat="1" applyFont="1" applyFill="1" applyBorder="1" applyAlignment="1">
      <alignment horizontal="center"/>
    </xf>
    <xf numFmtId="0" fontId="9" fillId="2" borderId="14" xfId="0" applyFont="1" applyFill="1" applyBorder="1"/>
    <xf numFmtId="0" fontId="9" fillId="2" borderId="14" xfId="0" applyFont="1" applyFill="1" applyBorder="1" applyAlignment="1">
      <alignment horizontal="center"/>
    </xf>
    <xf numFmtId="164" fontId="9" fillId="2" borderId="14" xfId="1" applyNumberFormat="1" applyFont="1" applyFill="1" applyBorder="1" applyAlignment="1">
      <alignment horizontal="center"/>
    </xf>
    <xf numFmtId="164" fontId="9" fillId="2" borderId="14" xfId="1" applyNumberFormat="1" applyFont="1" applyFill="1" applyBorder="1" applyAlignment="1"/>
    <xf numFmtId="0" fontId="9" fillId="2" borderId="0" xfId="0" applyFont="1" applyFill="1"/>
    <xf numFmtId="0" fontId="9" fillId="0" borderId="14" xfId="0" applyFont="1" applyFill="1" applyBorder="1" applyAlignment="1">
      <alignment horizontal="center"/>
    </xf>
    <xf numFmtId="164" fontId="9" fillId="0" borderId="14" xfId="1" applyNumberFormat="1" applyFont="1" applyFill="1" applyBorder="1" applyAlignment="1">
      <alignment horizontal="center"/>
    </xf>
    <xf numFmtId="164" fontId="9" fillId="0" borderId="14" xfId="1" applyNumberFormat="1" applyFont="1" applyFill="1" applyBorder="1" applyAlignment="1"/>
    <xf numFmtId="0" fontId="9" fillId="0" borderId="0" xfId="0" applyFont="1" applyFill="1"/>
    <xf numFmtId="0" fontId="5" fillId="0" borderId="14" xfId="0" applyFont="1" applyFill="1" applyBorder="1"/>
    <xf numFmtId="164" fontId="9" fillId="2" borderId="14" xfId="1" applyNumberFormat="1" applyFont="1" applyFill="1" applyBorder="1"/>
    <xf numFmtId="0" fontId="10" fillId="2" borderId="14" xfId="0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1" applyNumberFormat="1" applyFont="1" applyFill="1" applyBorder="1" applyAlignment="1">
      <alignment horizontal="center"/>
    </xf>
    <xf numFmtId="164" fontId="10" fillId="2" borderId="14" xfId="1" applyNumberFormat="1" applyFont="1" applyFill="1" applyBorder="1" applyAlignment="1"/>
    <xf numFmtId="0" fontId="10" fillId="2" borderId="0" xfId="0" applyFont="1" applyFill="1"/>
    <xf numFmtId="0" fontId="11" fillId="2" borderId="14" xfId="0" applyFont="1" applyFill="1" applyBorder="1"/>
    <xf numFmtId="0" fontId="11" fillId="2" borderId="14" xfId="0" applyFont="1" applyFill="1" applyBorder="1" applyAlignment="1">
      <alignment horizontal="center"/>
    </xf>
    <xf numFmtId="164" fontId="11" fillId="2" borderId="14" xfId="1" applyNumberFormat="1" applyFont="1" applyFill="1" applyBorder="1" applyAlignment="1">
      <alignment horizontal="center"/>
    </xf>
    <xf numFmtId="164" fontId="11" fillId="2" borderId="14" xfId="1" applyNumberFormat="1" applyFont="1" applyFill="1" applyBorder="1" applyAlignment="1"/>
    <xf numFmtId="0" fontId="11" fillId="2" borderId="0" xfId="0" applyFont="1" applyFill="1"/>
    <xf numFmtId="164" fontId="5" fillId="2" borderId="0" xfId="1" applyNumberFormat="1" applyFont="1" applyFill="1" applyBorder="1" applyAlignment="1"/>
    <xf numFmtId="164" fontId="12" fillId="2" borderId="14" xfId="1" applyNumberFormat="1" applyFont="1" applyFill="1" applyBorder="1"/>
    <xf numFmtId="164" fontId="5" fillId="2" borderId="14" xfId="1" applyNumberFormat="1" applyFont="1" applyFill="1" applyBorder="1"/>
    <xf numFmtId="164" fontId="5" fillId="2" borderId="15" xfId="1" applyNumberFormat="1" applyFont="1" applyFill="1" applyBorder="1"/>
    <xf numFmtId="164" fontId="12" fillId="2" borderId="4" xfId="1" applyNumberFormat="1" applyFont="1" applyFill="1" applyBorder="1"/>
    <xf numFmtId="0" fontId="9" fillId="0" borderId="14" xfId="0" applyFont="1" applyFill="1" applyBorder="1"/>
    <xf numFmtId="0" fontId="9" fillId="2" borderId="0" xfId="0" applyFont="1" applyFill="1" applyAlignment="1">
      <alignment horizontal="right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164" fontId="9" fillId="2" borderId="0" xfId="1" applyNumberFormat="1" applyFont="1" applyFill="1" applyBorder="1" applyAlignment="1">
      <alignment horizontal="center"/>
    </xf>
    <xf numFmtId="164" fontId="5" fillId="2" borderId="0" xfId="1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/>
    <xf numFmtId="0" fontId="5" fillId="0" borderId="0" xfId="0" applyFont="1" applyAlignment="1">
      <alignment horizontal="center"/>
    </xf>
    <xf numFmtId="0" fontId="5" fillId="0" borderId="0" xfId="0" applyFont="1" applyBorder="1"/>
    <xf numFmtId="164" fontId="5" fillId="0" borderId="0" xfId="0" applyNumberFormat="1" applyFont="1" applyBorder="1"/>
    <xf numFmtId="164" fontId="5" fillId="0" borderId="0" xfId="1" applyNumberFormat="1" applyFont="1" applyBorder="1"/>
    <xf numFmtId="164" fontId="5" fillId="0" borderId="0" xfId="0" applyNumberFormat="1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28576</xdr:rowOff>
    </xdr:from>
    <xdr:to>
      <xdr:col>5</xdr:col>
      <xdr:colOff>9525</xdr:colOff>
      <xdr:row>4</xdr:row>
      <xdr:rowOff>0</xdr:rowOff>
    </xdr:to>
    <xdr:pic>
      <xdr:nvPicPr>
        <xdr:cNvPr id="2" name="Picture 1" descr="800px-coat_of_arms_of_roman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6"/>
          <a:ext cx="1943100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0</xdr:colOff>
      <xdr:row>3</xdr:row>
      <xdr:rowOff>142875</xdr:rowOff>
    </xdr:to>
    <xdr:pic>
      <xdr:nvPicPr>
        <xdr:cNvPr id="3" name="Picture 2" descr="Descriere: C:\Documents and Settings\dan.vladu\Desktop\antet cjtimis\ST JUD_COLO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0"/>
          <a:ext cx="13049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390525</xdr:colOff>
      <xdr:row>0</xdr:row>
      <xdr:rowOff>28575</xdr:rowOff>
    </xdr:from>
    <xdr:to>
      <xdr:col>10</xdr:col>
      <xdr:colOff>47625</xdr:colOff>
      <xdr:row>3</xdr:row>
      <xdr:rowOff>49434</xdr:rowOff>
    </xdr:to>
    <xdr:pic>
      <xdr:nvPicPr>
        <xdr:cNvPr id="4" name="Picture 3" descr="logo MN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8575"/>
          <a:ext cx="2857500" cy="468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topLeftCell="B70" workbookViewId="0">
      <selection activeCell="I88" sqref="I88"/>
    </sheetView>
  </sheetViews>
  <sheetFormatPr defaultRowHeight="12" x14ac:dyDescent="0.2"/>
  <cols>
    <col min="1" max="1" width="0.5703125" style="6" hidden="1" customWidth="1"/>
    <col min="2" max="2" width="3.140625" style="6" customWidth="1"/>
    <col min="3" max="3" width="3.5703125" style="6" customWidth="1"/>
    <col min="4" max="4" width="14.28515625" style="6" customWidth="1"/>
    <col min="5" max="5" width="8.140625" style="6" customWidth="1"/>
    <col min="6" max="6" width="9.140625" style="7" customWidth="1"/>
    <col min="7" max="7" width="7.7109375" style="6" customWidth="1"/>
    <col min="8" max="8" width="7.5703125" style="8" customWidth="1"/>
    <col min="9" max="9" width="12.28515625" style="8" customWidth="1"/>
    <col min="10" max="10" width="11.28515625" style="8" customWidth="1"/>
    <col min="11" max="11" width="13.5703125" style="8" customWidth="1"/>
    <col min="12" max="12" width="9.140625" style="8" customWidth="1"/>
    <col min="13" max="13" width="19.5703125" style="8" customWidth="1"/>
    <col min="14" max="14" width="11.140625" style="86" customWidth="1"/>
    <col min="15" max="16384" width="9.140625" style="6"/>
  </cols>
  <sheetData>
    <row r="1" spans="3:15" s="3" customFormat="1" ht="9" customHeight="1" x14ac:dyDescent="0.2">
      <c r="C1" s="1" t="s">
        <v>0</v>
      </c>
      <c r="D1" s="88"/>
      <c r="E1" s="89" t="s">
        <v>1</v>
      </c>
      <c r="F1" s="2"/>
      <c r="H1" s="4"/>
      <c r="I1" s="4"/>
      <c r="J1" s="4"/>
      <c r="K1" s="4"/>
      <c r="L1" s="4"/>
      <c r="M1" s="4"/>
      <c r="N1" s="5"/>
    </row>
    <row r="2" spans="3:15" s="3" customFormat="1" ht="14.25" x14ac:dyDescent="0.2">
      <c r="C2" s="1" t="s">
        <v>2</v>
      </c>
      <c r="D2" s="88"/>
      <c r="E2" s="89"/>
      <c r="F2" s="2"/>
      <c r="H2" s="4"/>
      <c r="I2" s="4"/>
      <c r="J2" s="4"/>
      <c r="K2" s="4"/>
      <c r="L2" s="4"/>
      <c r="M2" s="4"/>
      <c r="N2" s="5"/>
    </row>
    <row r="3" spans="3:15" s="3" customFormat="1" x14ac:dyDescent="0.2">
      <c r="F3" s="2"/>
      <c r="H3" s="4"/>
      <c r="I3" s="4"/>
      <c r="J3" s="4"/>
      <c r="K3" s="4"/>
      <c r="L3" s="4"/>
      <c r="M3" s="4"/>
      <c r="N3" s="5"/>
    </row>
    <row r="4" spans="3:15" s="3" customFormat="1" x14ac:dyDescent="0.2">
      <c r="F4" s="2"/>
      <c r="H4" s="4"/>
      <c r="I4" s="4"/>
      <c r="J4" s="4"/>
      <c r="K4" s="4"/>
      <c r="L4" s="4"/>
      <c r="M4" s="4"/>
      <c r="N4" s="5"/>
    </row>
    <row r="5" spans="3:15" s="3" customFormat="1" x14ac:dyDescent="0.2">
      <c r="C5" s="3" t="s">
        <v>69</v>
      </c>
      <c r="F5" s="2"/>
      <c r="H5" s="4"/>
      <c r="I5" s="4"/>
      <c r="J5" s="4"/>
      <c r="K5" s="4"/>
      <c r="L5" s="4"/>
      <c r="M5" s="4"/>
      <c r="N5" s="5"/>
    </row>
    <row r="6" spans="3:15" x14ac:dyDescent="0.2">
      <c r="N6" s="9"/>
    </row>
    <row r="7" spans="3:15" s="10" customFormat="1" ht="15.75" x14ac:dyDescent="0.25">
      <c r="D7" s="10" t="s">
        <v>3</v>
      </c>
      <c r="G7" s="11"/>
      <c r="H7" s="12"/>
      <c r="I7" s="12"/>
      <c r="J7" s="12"/>
      <c r="K7" s="12"/>
      <c r="L7" s="12"/>
      <c r="M7" s="12"/>
      <c r="N7" s="13"/>
    </row>
    <row r="8" spans="3:15" s="10" customFormat="1" ht="15.75" x14ac:dyDescent="0.25">
      <c r="D8" s="10" t="s">
        <v>4</v>
      </c>
      <c r="G8" s="14"/>
      <c r="H8" s="12"/>
      <c r="I8" s="12"/>
      <c r="J8" s="12"/>
      <c r="K8" s="12"/>
      <c r="L8" s="12"/>
      <c r="M8" s="12"/>
      <c r="N8" s="13"/>
    </row>
    <row r="9" spans="3:15" s="10" customFormat="1" ht="13.5" customHeight="1" thickBot="1" x14ac:dyDescent="0.3">
      <c r="G9" s="14"/>
      <c r="H9" s="12"/>
      <c r="I9" s="12"/>
      <c r="J9" s="12"/>
      <c r="K9" s="12"/>
      <c r="L9" s="12"/>
      <c r="M9" s="12"/>
      <c r="N9" s="13"/>
    </row>
    <row r="10" spans="3:15" x14ac:dyDescent="0.2">
      <c r="C10" s="15" t="s">
        <v>5</v>
      </c>
      <c r="D10" s="16" t="s">
        <v>6</v>
      </c>
      <c r="E10" s="16" t="s">
        <v>7</v>
      </c>
      <c r="F10" s="17" t="s">
        <v>8</v>
      </c>
      <c r="G10" s="15" t="s">
        <v>9</v>
      </c>
      <c r="H10" s="18" t="s">
        <v>10</v>
      </c>
      <c r="I10" s="19" t="s">
        <v>11</v>
      </c>
      <c r="J10" s="18" t="s">
        <v>12</v>
      </c>
      <c r="K10" s="20" t="s">
        <v>13</v>
      </c>
      <c r="L10" s="20" t="s">
        <v>14</v>
      </c>
      <c r="M10" s="20" t="s">
        <v>15</v>
      </c>
      <c r="N10" s="21"/>
    </row>
    <row r="11" spans="3:15" ht="12.75" thickBot="1" x14ac:dyDescent="0.25">
      <c r="C11" s="22" t="s">
        <v>16</v>
      </c>
      <c r="D11" s="23"/>
      <c r="E11" s="23" t="s">
        <v>17</v>
      </c>
      <c r="F11" s="24" t="s">
        <v>18</v>
      </c>
      <c r="G11" s="22"/>
      <c r="H11" s="25" t="s">
        <v>19</v>
      </c>
      <c r="I11" s="26" t="s">
        <v>20</v>
      </c>
      <c r="J11" s="25" t="s">
        <v>21</v>
      </c>
      <c r="K11" s="27" t="s">
        <v>22</v>
      </c>
      <c r="L11" s="27" t="s">
        <v>23</v>
      </c>
      <c r="M11" s="27" t="s">
        <v>24</v>
      </c>
      <c r="N11" s="21"/>
    </row>
    <row r="12" spans="3:15" x14ac:dyDescent="0.2">
      <c r="C12" s="22"/>
      <c r="D12" s="23"/>
      <c r="E12" s="23"/>
      <c r="F12" s="28" t="s">
        <v>25</v>
      </c>
      <c r="G12" s="22"/>
      <c r="H12" s="25" t="s">
        <v>26</v>
      </c>
      <c r="I12" s="26" t="s">
        <v>27</v>
      </c>
      <c r="J12" s="25" t="s">
        <v>28</v>
      </c>
      <c r="K12" s="27" t="s">
        <v>29</v>
      </c>
      <c r="L12" s="27"/>
      <c r="M12" s="27" t="s">
        <v>30</v>
      </c>
      <c r="N12" s="21"/>
    </row>
    <row r="13" spans="3:15" ht="15" x14ac:dyDescent="0.25">
      <c r="C13" s="22"/>
      <c r="D13" s="23"/>
      <c r="E13" s="29"/>
      <c r="F13" s="28" t="s">
        <v>31</v>
      </c>
      <c r="G13" s="22"/>
      <c r="H13" s="25"/>
      <c r="I13" s="26" t="s">
        <v>32</v>
      </c>
      <c r="J13" s="25" t="s">
        <v>33</v>
      </c>
      <c r="K13" s="25" t="s">
        <v>33</v>
      </c>
      <c r="L13" s="27"/>
      <c r="M13" s="27" t="s">
        <v>34</v>
      </c>
      <c r="N13" s="30"/>
    </row>
    <row r="14" spans="3:15" ht="15.75" thickBot="1" x14ac:dyDescent="0.3">
      <c r="C14" s="31"/>
      <c r="D14" s="32"/>
      <c r="E14" s="33"/>
      <c r="F14" s="24"/>
      <c r="G14" s="31"/>
      <c r="H14" s="34"/>
      <c r="I14" s="35" t="s">
        <v>35</v>
      </c>
      <c r="J14" s="34"/>
      <c r="K14" s="36"/>
      <c r="L14" s="36"/>
      <c r="M14" s="37" t="s">
        <v>36</v>
      </c>
      <c r="N14" s="30"/>
    </row>
    <row r="15" spans="3:15" s="7" customFormat="1" x14ac:dyDescent="0.2">
      <c r="C15" s="38">
        <v>1</v>
      </c>
      <c r="D15" s="38" t="s">
        <v>37</v>
      </c>
      <c r="E15" s="39" t="s">
        <v>38</v>
      </c>
      <c r="F15" s="39" t="s">
        <v>39</v>
      </c>
      <c r="G15" s="38"/>
      <c r="H15" s="40">
        <v>9827</v>
      </c>
      <c r="I15" s="41">
        <v>0</v>
      </c>
      <c r="J15" s="41">
        <v>0</v>
      </c>
      <c r="K15" s="40">
        <v>1079</v>
      </c>
      <c r="L15" s="42">
        <v>1450</v>
      </c>
      <c r="M15" s="42">
        <v>4164</v>
      </c>
      <c r="N15" s="43"/>
      <c r="O15" s="44"/>
    </row>
    <row r="16" spans="3:15" s="7" customFormat="1" x14ac:dyDescent="0.2">
      <c r="C16" s="45">
        <v>2</v>
      </c>
      <c r="D16" s="45" t="s">
        <v>40</v>
      </c>
      <c r="E16" s="46" t="s">
        <v>38</v>
      </c>
      <c r="F16" s="46" t="s">
        <v>39</v>
      </c>
      <c r="G16" s="46"/>
      <c r="H16" s="47">
        <v>6554</v>
      </c>
      <c r="I16" s="48">
        <v>0</v>
      </c>
      <c r="J16" s="48">
        <v>728</v>
      </c>
      <c r="K16" s="47">
        <v>662</v>
      </c>
      <c r="L16" s="42">
        <v>1450</v>
      </c>
      <c r="M16" s="49">
        <v>4164</v>
      </c>
      <c r="N16" s="43"/>
      <c r="O16" s="44"/>
    </row>
    <row r="17" spans="3:15" s="7" customFormat="1" x14ac:dyDescent="0.2">
      <c r="C17" s="45">
        <v>3</v>
      </c>
      <c r="D17" s="45" t="s">
        <v>41</v>
      </c>
      <c r="E17" s="46" t="s">
        <v>42</v>
      </c>
      <c r="F17" s="46" t="s">
        <v>43</v>
      </c>
      <c r="G17" s="46">
        <v>5</v>
      </c>
      <c r="H17" s="47">
        <v>4542</v>
      </c>
      <c r="I17" s="48">
        <v>0</v>
      </c>
      <c r="J17" s="48">
        <v>0</v>
      </c>
      <c r="K17" s="48">
        <v>310</v>
      </c>
      <c r="L17" s="42">
        <v>1450</v>
      </c>
      <c r="M17" s="49">
        <v>4164</v>
      </c>
      <c r="N17" s="43"/>
      <c r="O17" s="44"/>
    </row>
    <row r="18" spans="3:15" s="7" customFormat="1" x14ac:dyDescent="0.2">
      <c r="C18" s="38">
        <v>4</v>
      </c>
      <c r="D18" s="45" t="s">
        <v>44</v>
      </c>
      <c r="E18" s="46" t="s">
        <v>38</v>
      </c>
      <c r="F18" s="46" t="s">
        <v>39</v>
      </c>
      <c r="G18" s="46">
        <v>4</v>
      </c>
      <c r="H18" s="47">
        <v>5044</v>
      </c>
      <c r="I18" s="48">
        <v>0</v>
      </c>
      <c r="J18" s="48">
        <v>0</v>
      </c>
      <c r="K18" s="48">
        <v>369</v>
      </c>
      <c r="L18" s="42">
        <v>1450</v>
      </c>
      <c r="M18" s="49">
        <v>4164</v>
      </c>
      <c r="N18" s="43"/>
      <c r="O18" s="44"/>
    </row>
    <row r="19" spans="3:15" s="7" customFormat="1" x14ac:dyDescent="0.2">
      <c r="C19" s="45">
        <v>5</v>
      </c>
      <c r="D19" s="45" t="s">
        <v>45</v>
      </c>
      <c r="E19" s="46" t="s">
        <v>42</v>
      </c>
      <c r="F19" s="46" t="s">
        <v>43</v>
      </c>
      <c r="G19" s="46">
        <v>5</v>
      </c>
      <c r="H19" s="47">
        <v>4542</v>
      </c>
      <c r="I19" s="48">
        <v>0</v>
      </c>
      <c r="J19" s="48">
        <v>0</v>
      </c>
      <c r="K19" s="48">
        <v>310</v>
      </c>
      <c r="L19" s="42">
        <v>1450</v>
      </c>
      <c r="M19" s="49">
        <v>4164</v>
      </c>
      <c r="N19" s="43"/>
      <c r="O19" s="44"/>
    </row>
    <row r="20" spans="3:15" s="7" customFormat="1" x14ac:dyDescent="0.2">
      <c r="C20" s="50">
        <v>6</v>
      </c>
      <c r="D20" s="45" t="s">
        <v>46</v>
      </c>
      <c r="E20" s="46" t="s">
        <v>42</v>
      </c>
      <c r="F20" s="46" t="s">
        <v>39</v>
      </c>
      <c r="G20" s="46">
        <v>5</v>
      </c>
      <c r="H20" s="47">
        <v>4670</v>
      </c>
      <c r="I20" s="48">
        <v>0</v>
      </c>
      <c r="J20" s="48">
        <v>0</v>
      </c>
      <c r="K20" s="48">
        <v>291</v>
      </c>
      <c r="L20" s="42">
        <v>1450</v>
      </c>
      <c r="M20" s="49">
        <v>4164</v>
      </c>
      <c r="N20" s="43"/>
      <c r="O20" s="44"/>
    </row>
    <row r="21" spans="3:15" s="54" customFormat="1" x14ac:dyDescent="0.2">
      <c r="C21" s="45">
        <v>7</v>
      </c>
      <c r="D21" s="50" t="s">
        <v>47</v>
      </c>
      <c r="E21" s="51" t="s">
        <v>48</v>
      </c>
      <c r="F21" s="51" t="s">
        <v>43</v>
      </c>
      <c r="G21" s="51">
        <v>5</v>
      </c>
      <c r="H21" s="52">
        <v>4670</v>
      </c>
      <c r="I21" s="48">
        <v>0</v>
      </c>
      <c r="J21" s="48">
        <v>0</v>
      </c>
      <c r="K21" s="53">
        <v>349</v>
      </c>
      <c r="L21" s="42">
        <v>1450</v>
      </c>
      <c r="M21" s="49">
        <v>4164</v>
      </c>
      <c r="N21" s="43"/>
      <c r="O21" s="44"/>
    </row>
    <row r="22" spans="3:15" s="54" customFormat="1" x14ac:dyDescent="0.2">
      <c r="C22" s="38">
        <v>8</v>
      </c>
      <c r="D22" s="50" t="s">
        <v>49</v>
      </c>
      <c r="E22" s="51" t="s">
        <v>38</v>
      </c>
      <c r="F22" s="51" t="s">
        <v>43</v>
      </c>
      <c r="G22" s="51">
        <v>2</v>
      </c>
      <c r="H22" s="52">
        <v>5758</v>
      </c>
      <c r="I22" s="48">
        <v>0</v>
      </c>
      <c r="J22" s="48">
        <v>0</v>
      </c>
      <c r="K22" s="53">
        <v>285</v>
      </c>
      <c r="L22" s="42">
        <v>1450</v>
      </c>
      <c r="M22" s="49">
        <v>4164</v>
      </c>
      <c r="N22" s="43"/>
      <c r="O22" s="44"/>
    </row>
    <row r="23" spans="3:15" s="54" customFormat="1" x14ac:dyDescent="0.2">
      <c r="C23" s="50">
        <v>9</v>
      </c>
      <c r="D23" s="45" t="s">
        <v>44</v>
      </c>
      <c r="E23" s="51" t="s">
        <v>38</v>
      </c>
      <c r="F23" s="51" t="s">
        <v>50</v>
      </c>
      <c r="G23" s="51">
        <v>1</v>
      </c>
      <c r="H23" s="52">
        <v>4486</v>
      </c>
      <c r="I23" s="48">
        <v>0</v>
      </c>
      <c r="J23" s="48">
        <v>0</v>
      </c>
      <c r="K23" s="53">
        <v>493</v>
      </c>
      <c r="L23" s="42">
        <v>1450</v>
      </c>
      <c r="M23" s="49">
        <v>4164</v>
      </c>
      <c r="N23" s="43"/>
      <c r="O23" s="44"/>
    </row>
    <row r="24" spans="3:15" s="54" customFormat="1" x14ac:dyDescent="0.2">
      <c r="C24" s="50">
        <v>10</v>
      </c>
      <c r="D24" s="45" t="s">
        <v>44</v>
      </c>
      <c r="E24" s="51" t="s">
        <v>38</v>
      </c>
      <c r="F24" s="51" t="s">
        <v>39</v>
      </c>
      <c r="G24" s="51">
        <v>3</v>
      </c>
      <c r="H24" s="52">
        <v>2525</v>
      </c>
      <c r="I24" s="48">
        <v>0</v>
      </c>
      <c r="J24" s="48">
        <v>0</v>
      </c>
      <c r="K24" s="53">
        <v>379</v>
      </c>
      <c r="L24" s="42">
        <v>1450</v>
      </c>
      <c r="M24" s="49">
        <v>2082</v>
      </c>
      <c r="N24" s="43"/>
      <c r="O24" s="44"/>
    </row>
    <row r="25" spans="3:15" s="58" customFormat="1" x14ac:dyDescent="0.2">
      <c r="C25" s="45">
        <v>11</v>
      </c>
      <c r="D25" s="45" t="s">
        <v>44</v>
      </c>
      <c r="E25" s="55" t="s">
        <v>38</v>
      </c>
      <c r="F25" s="55" t="s">
        <v>39</v>
      </c>
      <c r="G25" s="55">
        <v>2</v>
      </c>
      <c r="H25" s="56">
        <v>4807</v>
      </c>
      <c r="I25" s="48">
        <v>0</v>
      </c>
      <c r="J25" s="48">
        <v>0</v>
      </c>
      <c r="K25" s="57">
        <v>560</v>
      </c>
      <c r="L25" s="42">
        <v>1450</v>
      </c>
      <c r="M25" s="49">
        <v>4164</v>
      </c>
      <c r="N25" s="43"/>
      <c r="O25" s="44"/>
    </row>
    <row r="26" spans="3:15" s="7" customFormat="1" x14ac:dyDescent="0.2">
      <c r="C26" s="50">
        <v>12</v>
      </c>
      <c r="D26" s="59" t="s">
        <v>51</v>
      </c>
      <c r="E26" s="46" t="s">
        <v>52</v>
      </c>
      <c r="F26" s="46" t="s">
        <v>53</v>
      </c>
      <c r="G26" s="46">
        <v>5</v>
      </c>
      <c r="H26" s="47">
        <v>4529</v>
      </c>
      <c r="I26" s="53">
        <v>0</v>
      </c>
      <c r="J26" s="53">
        <v>0</v>
      </c>
      <c r="K26" s="48">
        <v>291</v>
      </c>
      <c r="L26" s="42">
        <v>1450</v>
      </c>
      <c r="M26" s="49">
        <v>4164</v>
      </c>
      <c r="N26" s="43"/>
      <c r="O26" s="44"/>
    </row>
    <row r="27" spans="3:15" s="7" customFormat="1" x14ac:dyDescent="0.2">
      <c r="C27" s="45">
        <v>13</v>
      </c>
      <c r="D27" s="45" t="s">
        <v>49</v>
      </c>
      <c r="E27" s="46" t="s">
        <v>38</v>
      </c>
      <c r="F27" s="46" t="s">
        <v>53</v>
      </c>
      <c r="G27" s="46">
        <v>5</v>
      </c>
      <c r="H27" s="47">
        <v>6726</v>
      </c>
      <c r="I27" s="48">
        <v>0</v>
      </c>
      <c r="J27" s="48">
        <v>0</v>
      </c>
      <c r="K27" s="48">
        <v>510</v>
      </c>
      <c r="L27" s="42">
        <v>1450</v>
      </c>
      <c r="M27" s="49">
        <v>4164</v>
      </c>
      <c r="N27" s="43"/>
      <c r="O27" s="44"/>
    </row>
    <row r="28" spans="3:15" s="54" customFormat="1" x14ac:dyDescent="0.2">
      <c r="C28" s="38">
        <v>14</v>
      </c>
      <c r="D28" s="50" t="s">
        <v>54</v>
      </c>
      <c r="E28" s="51" t="s">
        <v>38</v>
      </c>
      <c r="F28" s="51" t="s">
        <v>53</v>
      </c>
      <c r="G28" s="51">
        <v>5</v>
      </c>
      <c r="H28" s="52">
        <v>5679</v>
      </c>
      <c r="I28" s="48">
        <v>0</v>
      </c>
      <c r="J28" s="48">
        <v>0</v>
      </c>
      <c r="K28" s="53">
        <v>473</v>
      </c>
      <c r="L28" s="42">
        <v>1450</v>
      </c>
      <c r="M28" s="49">
        <v>4164</v>
      </c>
      <c r="N28" s="43"/>
      <c r="O28" s="44"/>
    </row>
    <row r="29" spans="3:15" s="54" customFormat="1" x14ac:dyDescent="0.2">
      <c r="C29" s="50">
        <v>15</v>
      </c>
      <c r="D29" s="45" t="s">
        <v>44</v>
      </c>
      <c r="E29" s="51" t="s">
        <v>38</v>
      </c>
      <c r="F29" s="51" t="s">
        <v>43</v>
      </c>
      <c r="G29" s="51">
        <v>4</v>
      </c>
      <c r="H29" s="52">
        <v>5540</v>
      </c>
      <c r="I29" s="48">
        <v>0</v>
      </c>
      <c r="J29" s="48">
        <v>0</v>
      </c>
      <c r="K29" s="53">
        <v>369</v>
      </c>
      <c r="L29" s="42">
        <v>1450</v>
      </c>
      <c r="M29" s="49">
        <v>4164</v>
      </c>
      <c r="N29" s="43"/>
      <c r="O29" s="44"/>
    </row>
    <row r="30" spans="3:15" s="54" customFormat="1" x14ac:dyDescent="0.2">
      <c r="C30" s="50">
        <v>16</v>
      </c>
      <c r="D30" s="50" t="s">
        <v>55</v>
      </c>
      <c r="E30" s="51" t="s">
        <v>38</v>
      </c>
      <c r="F30" s="51" t="s">
        <v>43</v>
      </c>
      <c r="G30" s="51">
        <v>4</v>
      </c>
      <c r="H30" s="52">
        <v>5854</v>
      </c>
      <c r="I30" s="48">
        <v>0</v>
      </c>
      <c r="J30" s="48">
        <v>0</v>
      </c>
      <c r="K30" s="53">
        <v>732</v>
      </c>
      <c r="L30" s="42">
        <v>1450</v>
      </c>
      <c r="M30" s="49">
        <v>4164</v>
      </c>
      <c r="N30" s="43"/>
      <c r="O30" s="44"/>
    </row>
    <row r="31" spans="3:15" s="54" customFormat="1" x14ac:dyDescent="0.2">
      <c r="C31" s="45">
        <v>17</v>
      </c>
      <c r="D31" s="50" t="s">
        <v>49</v>
      </c>
      <c r="E31" s="51" t="s">
        <v>38</v>
      </c>
      <c r="F31" s="51" t="s">
        <v>53</v>
      </c>
      <c r="G31" s="51">
        <v>4</v>
      </c>
      <c r="H31" s="60">
        <v>6642</v>
      </c>
      <c r="I31" s="48">
        <v>0</v>
      </c>
      <c r="J31" s="48">
        <v>0</v>
      </c>
      <c r="K31" s="53">
        <v>510</v>
      </c>
      <c r="L31" s="42">
        <v>1450</v>
      </c>
      <c r="M31" s="49">
        <v>4164</v>
      </c>
      <c r="N31" s="43"/>
      <c r="O31" s="44"/>
    </row>
    <row r="32" spans="3:15" s="54" customFormat="1" x14ac:dyDescent="0.2">
      <c r="C32" s="50">
        <v>18</v>
      </c>
      <c r="D32" s="50" t="s">
        <v>56</v>
      </c>
      <c r="E32" s="51" t="s">
        <v>52</v>
      </c>
      <c r="F32" s="50"/>
      <c r="G32" s="51">
        <v>5</v>
      </c>
      <c r="H32" s="60">
        <v>3611</v>
      </c>
      <c r="I32" s="48">
        <v>0</v>
      </c>
      <c r="J32" s="48">
        <v>0</v>
      </c>
      <c r="K32" s="53">
        <v>291</v>
      </c>
      <c r="L32" s="42">
        <v>1450</v>
      </c>
      <c r="M32" s="49">
        <v>4164</v>
      </c>
      <c r="N32" s="43"/>
      <c r="O32" s="44"/>
    </row>
    <row r="33" spans="3:15" s="54" customFormat="1" x14ac:dyDescent="0.2">
      <c r="C33" s="45">
        <v>19</v>
      </c>
      <c r="D33" s="50" t="s">
        <v>49</v>
      </c>
      <c r="E33" s="51" t="s">
        <v>38</v>
      </c>
      <c r="F33" s="51" t="s">
        <v>39</v>
      </c>
      <c r="G33" s="51">
        <v>1</v>
      </c>
      <c r="H33" s="52">
        <v>5190</v>
      </c>
      <c r="I33" s="53">
        <v>1040</v>
      </c>
      <c r="J33" s="53">
        <v>0</v>
      </c>
      <c r="K33" s="53">
        <f>1325-1040</f>
        <v>285</v>
      </c>
      <c r="L33" s="42">
        <v>1450</v>
      </c>
      <c r="M33" s="49">
        <v>4164</v>
      </c>
      <c r="N33" s="43"/>
      <c r="O33" s="44"/>
    </row>
    <row r="34" spans="3:15" s="54" customFormat="1" x14ac:dyDescent="0.2">
      <c r="C34" s="38">
        <v>20</v>
      </c>
      <c r="D34" s="45" t="s">
        <v>44</v>
      </c>
      <c r="E34" s="51" t="s">
        <v>38</v>
      </c>
      <c r="F34" s="51" t="s">
        <v>50</v>
      </c>
      <c r="G34" s="51">
        <v>5</v>
      </c>
      <c r="H34" s="52">
        <v>5197</v>
      </c>
      <c r="I34" s="48">
        <v>0</v>
      </c>
      <c r="J34" s="48">
        <v>0</v>
      </c>
      <c r="K34" s="53">
        <v>535</v>
      </c>
      <c r="L34" s="42">
        <v>1450</v>
      </c>
      <c r="M34" s="49">
        <v>4164</v>
      </c>
      <c r="N34" s="43"/>
      <c r="O34" s="44"/>
    </row>
    <row r="35" spans="3:15" s="54" customFormat="1" x14ac:dyDescent="0.2">
      <c r="C35" s="50">
        <v>21</v>
      </c>
      <c r="D35" s="50" t="s">
        <v>57</v>
      </c>
      <c r="E35" s="51" t="s">
        <v>38</v>
      </c>
      <c r="F35" s="51" t="s">
        <v>39</v>
      </c>
      <c r="G35" s="51"/>
      <c r="H35" s="52">
        <v>7200</v>
      </c>
      <c r="I35" s="53">
        <v>1040</v>
      </c>
      <c r="J35" s="53">
        <v>0</v>
      </c>
      <c r="K35" s="53">
        <v>619</v>
      </c>
      <c r="L35" s="42">
        <v>1450</v>
      </c>
      <c r="M35" s="49">
        <v>4164</v>
      </c>
      <c r="N35" s="43"/>
      <c r="O35" s="44"/>
    </row>
    <row r="36" spans="3:15" s="54" customFormat="1" x14ac:dyDescent="0.2">
      <c r="C36" s="50">
        <v>22</v>
      </c>
      <c r="D36" s="50" t="s">
        <v>58</v>
      </c>
      <c r="E36" s="51" t="s">
        <v>38</v>
      </c>
      <c r="F36" s="51" t="s">
        <v>50</v>
      </c>
      <c r="G36" s="51">
        <v>5</v>
      </c>
      <c r="H36" s="52">
        <v>5250</v>
      </c>
      <c r="I36" s="53">
        <v>1040</v>
      </c>
      <c r="J36" s="53">
        <v>0</v>
      </c>
      <c r="K36" s="53">
        <f>1801-1040</f>
        <v>761</v>
      </c>
      <c r="L36" s="42">
        <v>1450</v>
      </c>
      <c r="M36" s="49">
        <v>4164</v>
      </c>
      <c r="N36" s="43"/>
      <c r="O36" s="44"/>
    </row>
    <row r="37" spans="3:15" s="7" customFormat="1" x14ac:dyDescent="0.2">
      <c r="C37" s="45">
        <v>23</v>
      </c>
      <c r="D37" s="45" t="s">
        <v>49</v>
      </c>
      <c r="E37" s="46" t="s">
        <v>38</v>
      </c>
      <c r="F37" s="46" t="s">
        <v>53</v>
      </c>
      <c r="G37" s="46">
        <v>5</v>
      </c>
      <c r="H37" s="47">
        <v>6773</v>
      </c>
      <c r="I37" s="48">
        <v>1040</v>
      </c>
      <c r="J37" s="48">
        <v>0</v>
      </c>
      <c r="K37" s="48">
        <f>1565-1040</f>
        <v>525</v>
      </c>
      <c r="L37" s="42">
        <v>1450</v>
      </c>
      <c r="M37" s="49">
        <v>4164</v>
      </c>
      <c r="N37" s="43"/>
      <c r="O37" s="44"/>
    </row>
    <row r="38" spans="3:15" s="65" customFormat="1" x14ac:dyDescent="0.2">
      <c r="C38" s="50">
        <v>24</v>
      </c>
      <c r="D38" s="61" t="s">
        <v>59</v>
      </c>
      <c r="E38" s="62" t="s">
        <v>38</v>
      </c>
      <c r="F38" s="62" t="s">
        <v>53</v>
      </c>
      <c r="G38" s="62">
        <v>5</v>
      </c>
      <c r="H38" s="63">
        <v>6870</v>
      </c>
      <c r="I38" s="64">
        <v>0</v>
      </c>
      <c r="J38" s="64">
        <v>0</v>
      </c>
      <c r="K38" s="64">
        <v>735</v>
      </c>
      <c r="L38" s="42">
        <v>1450</v>
      </c>
      <c r="M38" s="49">
        <v>4164</v>
      </c>
      <c r="N38" s="43"/>
      <c r="O38" s="44"/>
    </row>
    <row r="39" spans="3:15" s="54" customFormat="1" x14ac:dyDescent="0.2">
      <c r="C39" s="45">
        <v>25</v>
      </c>
      <c r="D39" s="50" t="s">
        <v>49</v>
      </c>
      <c r="E39" s="51" t="s">
        <v>38</v>
      </c>
      <c r="F39" s="51" t="s">
        <v>53</v>
      </c>
      <c r="G39" s="51">
        <v>4</v>
      </c>
      <c r="H39" s="52">
        <v>6642</v>
      </c>
      <c r="I39" s="53">
        <v>0</v>
      </c>
      <c r="J39" s="53">
        <v>0</v>
      </c>
      <c r="K39" s="53">
        <v>510</v>
      </c>
      <c r="L39" s="42">
        <v>1450</v>
      </c>
      <c r="M39" s="49">
        <v>4164</v>
      </c>
      <c r="N39" s="43"/>
      <c r="O39" s="44"/>
    </row>
    <row r="40" spans="3:15" s="70" customFormat="1" x14ac:dyDescent="0.2">
      <c r="C40" s="38">
        <v>26</v>
      </c>
      <c r="D40" s="66" t="s">
        <v>49</v>
      </c>
      <c r="E40" s="67" t="s">
        <v>38</v>
      </c>
      <c r="F40" s="67" t="s">
        <v>53</v>
      </c>
      <c r="G40" s="67">
        <v>5</v>
      </c>
      <c r="H40" s="68">
        <v>6593</v>
      </c>
      <c r="I40" s="69">
        <v>1040</v>
      </c>
      <c r="J40" s="69">
        <v>0</v>
      </c>
      <c r="K40" s="69">
        <f>1498-1040</f>
        <v>458</v>
      </c>
      <c r="L40" s="42">
        <v>1450</v>
      </c>
      <c r="M40" s="49">
        <v>4164</v>
      </c>
      <c r="N40" s="43"/>
      <c r="O40" s="44"/>
    </row>
    <row r="41" spans="3:15" s="54" customFormat="1" x14ac:dyDescent="0.2">
      <c r="C41" s="50">
        <v>27</v>
      </c>
      <c r="D41" s="50" t="s">
        <v>49</v>
      </c>
      <c r="E41" s="51" t="s">
        <v>38</v>
      </c>
      <c r="F41" s="51" t="s">
        <v>39</v>
      </c>
      <c r="G41" s="51">
        <v>1</v>
      </c>
      <c r="H41" s="52">
        <v>5190</v>
      </c>
      <c r="I41" s="53">
        <v>1040</v>
      </c>
      <c r="J41" s="53">
        <v>0</v>
      </c>
      <c r="K41" s="53">
        <v>285</v>
      </c>
      <c r="L41" s="42">
        <v>1450</v>
      </c>
      <c r="M41" s="49">
        <v>4164</v>
      </c>
      <c r="N41" s="43"/>
      <c r="O41" s="44"/>
    </row>
    <row r="42" spans="3:15" s="7" customFormat="1" x14ac:dyDescent="0.2">
      <c r="C42" s="50">
        <v>28</v>
      </c>
      <c r="D42" s="45" t="s">
        <v>49</v>
      </c>
      <c r="E42" s="46" t="s">
        <v>38</v>
      </c>
      <c r="F42" s="46" t="s">
        <v>53</v>
      </c>
      <c r="G42" s="46">
        <v>4</v>
      </c>
      <c r="H42" s="47">
        <v>6580</v>
      </c>
      <c r="I42" s="48">
        <v>0</v>
      </c>
      <c r="J42" s="48">
        <v>0</v>
      </c>
      <c r="K42" s="48">
        <v>510</v>
      </c>
      <c r="L42" s="42">
        <v>1450</v>
      </c>
      <c r="M42" s="49">
        <v>4164</v>
      </c>
      <c r="N42" s="43"/>
      <c r="O42" s="44"/>
    </row>
    <row r="43" spans="3:15" s="54" customFormat="1" x14ac:dyDescent="0.2">
      <c r="C43" s="45">
        <v>29</v>
      </c>
      <c r="D43" s="50" t="s">
        <v>49</v>
      </c>
      <c r="E43" s="51" t="s">
        <v>38</v>
      </c>
      <c r="F43" s="51" t="s">
        <v>53</v>
      </c>
      <c r="G43" s="51">
        <v>3</v>
      </c>
      <c r="H43" s="52">
        <v>6153</v>
      </c>
      <c r="I43" s="53">
        <v>1040</v>
      </c>
      <c r="J43" s="53">
        <v>0</v>
      </c>
      <c r="K43" s="53">
        <f>1334-1040</f>
        <v>294</v>
      </c>
      <c r="L43" s="42">
        <v>1450</v>
      </c>
      <c r="M43" s="49">
        <v>4164</v>
      </c>
      <c r="N43" s="43"/>
      <c r="O43" s="44"/>
    </row>
    <row r="44" spans="3:15" s="54" customFormat="1" x14ac:dyDescent="0.2">
      <c r="C44" s="50">
        <v>30</v>
      </c>
      <c r="D44" s="50" t="s">
        <v>60</v>
      </c>
      <c r="E44" s="51" t="s">
        <v>52</v>
      </c>
      <c r="F44" s="51" t="s">
        <v>43</v>
      </c>
      <c r="G44" s="51">
        <v>2</v>
      </c>
      <c r="H44" s="52">
        <v>4233</v>
      </c>
      <c r="I44" s="48">
        <v>0</v>
      </c>
      <c r="J44" s="48">
        <v>0</v>
      </c>
      <c r="K44" s="53">
        <v>460</v>
      </c>
      <c r="L44" s="42">
        <v>1450</v>
      </c>
      <c r="M44" s="49">
        <v>4164</v>
      </c>
      <c r="N44" s="43"/>
      <c r="O44" s="44"/>
    </row>
    <row r="45" spans="3:15" s="54" customFormat="1" x14ac:dyDescent="0.2">
      <c r="C45" s="45">
        <v>31</v>
      </c>
      <c r="D45" s="50" t="s">
        <v>56</v>
      </c>
      <c r="E45" s="51" t="s">
        <v>48</v>
      </c>
      <c r="F45" s="51"/>
      <c r="G45" s="51">
        <v>2</v>
      </c>
      <c r="H45" s="52">
        <v>3274</v>
      </c>
      <c r="I45" s="53">
        <v>0</v>
      </c>
      <c r="J45" s="53">
        <v>0</v>
      </c>
      <c r="K45" s="53">
        <v>417</v>
      </c>
      <c r="L45" s="42">
        <v>1450</v>
      </c>
      <c r="M45" s="49">
        <v>4164</v>
      </c>
      <c r="N45" s="43"/>
      <c r="O45" s="44"/>
    </row>
    <row r="46" spans="3:15" s="7" customFormat="1" x14ac:dyDescent="0.2">
      <c r="C46" s="38">
        <v>32</v>
      </c>
      <c r="D46" s="50" t="s">
        <v>56</v>
      </c>
      <c r="E46" s="51" t="s">
        <v>48</v>
      </c>
      <c r="F46" s="51"/>
      <c r="G46" s="51">
        <v>3</v>
      </c>
      <c r="H46" s="47">
        <v>3438</v>
      </c>
      <c r="I46" s="53">
        <v>0</v>
      </c>
      <c r="J46" s="53">
        <v>0</v>
      </c>
      <c r="K46" s="71">
        <v>417</v>
      </c>
      <c r="L46" s="42">
        <v>1450</v>
      </c>
      <c r="M46" s="49">
        <v>4164</v>
      </c>
      <c r="N46" s="43"/>
      <c r="O46" s="44"/>
    </row>
    <row r="47" spans="3:15" s="7" customFormat="1" x14ac:dyDescent="0.2">
      <c r="C47" s="50">
        <v>33</v>
      </c>
      <c r="D47" s="50" t="s">
        <v>57</v>
      </c>
      <c r="E47" s="51" t="s">
        <v>38</v>
      </c>
      <c r="F47" s="51" t="s">
        <v>39</v>
      </c>
      <c r="G47" s="51"/>
      <c r="H47" s="52">
        <v>7200</v>
      </c>
      <c r="I47" s="72">
        <v>0</v>
      </c>
      <c r="J47" s="72"/>
      <c r="K47" s="73">
        <v>619</v>
      </c>
      <c r="L47" s="42">
        <v>1450</v>
      </c>
      <c r="M47" s="74">
        <v>4164</v>
      </c>
      <c r="N47" s="75"/>
      <c r="O47" s="44"/>
    </row>
    <row r="48" spans="3:15" s="54" customFormat="1" x14ac:dyDescent="0.2">
      <c r="C48" s="50">
        <v>34</v>
      </c>
      <c r="D48" s="50" t="s">
        <v>61</v>
      </c>
      <c r="E48" s="51" t="s">
        <v>38</v>
      </c>
      <c r="F48" s="51" t="s">
        <v>39</v>
      </c>
      <c r="G48" s="51">
        <v>4</v>
      </c>
      <c r="H48" s="52">
        <v>7248</v>
      </c>
      <c r="I48" s="53">
        <v>1040</v>
      </c>
      <c r="J48" s="53">
        <v>0</v>
      </c>
      <c r="K48" s="53">
        <f>1923-1040</f>
        <v>883</v>
      </c>
      <c r="L48" s="42">
        <v>1450</v>
      </c>
      <c r="M48" s="49">
        <v>4164</v>
      </c>
      <c r="N48" s="43"/>
      <c r="O48" s="44"/>
    </row>
    <row r="49" spans="3:15" s="7" customFormat="1" x14ac:dyDescent="0.2">
      <c r="C49" s="45">
        <v>35</v>
      </c>
      <c r="D49" s="45" t="s">
        <v>49</v>
      </c>
      <c r="E49" s="46" t="s">
        <v>38</v>
      </c>
      <c r="F49" s="46" t="s">
        <v>53</v>
      </c>
      <c r="G49" s="46">
        <v>5</v>
      </c>
      <c r="H49" s="47">
        <v>6870</v>
      </c>
      <c r="I49" s="48">
        <v>1040</v>
      </c>
      <c r="J49" s="48">
        <v>0</v>
      </c>
      <c r="K49" s="48">
        <f>1611-1040</f>
        <v>571</v>
      </c>
      <c r="L49" s="42">
        <v>1450</v>
      </c>
      <c r="M49" s="49">
        <v>4164</v>
      </c>
      <c r="N49" s="43"/>
      <c r="O49" s="44"/>
    </row>
    <row r="50" spans="3:15" s="7" customFormat="1" x14ac:dyDescent="0.2">
      <c r="C50" s="50">
        <v>36</v>
      </c>
      <c r="D50" s="45" t="s">
        <v>49</v>
      </c>
      <c r="E50" s="46" t="s">
        <v>38</v>
      </c>
      <c r="F50" s="46" t="s">
        <v>53</v>
      </c>
      <c r="G50" s="46">
        <v>5</v>
      </c>
      <c r="H50" s="47">
        <v>6870</v>
      </c>
      <c r="I50" s="48">
        <v>1040</v>
      </c>
      <c r="J50" s="48">
        <v>0</v>
      </c>
      <c r="K50" s="48">
        <f>1611-1040</f>
        <v>571</v>
      </c>
      <c r="L50" s="42">
        <v>1450</v>
      </c>
      <c r="M50" s="49">
        <v>4164</v>
      </c>
      <c r="N50" s="43"/>
      <c r="O50" s="44"/>
    </row>
    <row r="51" spans="3:15" s="58" customFormat="1" x14ac:dyDescent="0.2">
      <c r="C51" s="45">
        <v>37</v>
      </c>
      <c r="D51" s="76" t="s">
        <v>49</v>
      </c>
      <c r="E51" s="55" t="s">
        <v>38</v>
      </c>
      <c r="F51" s="55" t="s">
        <v>53</v>
      </c>
      <c r="G51" s="55">
        <v>2</v>
      </c>
      <c r="H51" s="56">
        <v>6227</v>
      </c>
      <c r="I51" s="57">
        <v>1040</v>
      </c>
      <c r="J51" s="57">
        <v>0</v>
      </c>
      <c r="K51" s="57">
        <v>313</v>
      </c>
      <c r="L51" s="42">
        <v>1450</v>
      </c>
      <c r="M51" s="49">
        <v>4164</v>
      </c>
      <c r="N51" s="43"/>
      <c r="O51" s="44"/>
    </row>
    <row r="52" spans="3:15" s="7" customFormat="1" x14ac:dyDescent="0.2">
      <c r="C52" s="38">
        <v>38</v>
      </c>
      <c r="D52" s="45" t="s">
        <v>49</v>
      </c>
      <c r="E52" s="46" t="s">
        <v>38</v>
      </c>
      <c r="F52" s="46" t="s">
        <v>53</v>
      </c>
      <c r="G52" s="46">
        <v>4</v>
      </c>
      <c r="H52" s="47">
        <v>6642</v>
      </c>
      <c r="I52" s="48">
        <v>0</v>
      </c>
      <c r="J52" s="48">
        <v>0</v>
      </c>
      <c r="K52" s="48">
        <v>514</v>
      </c>
      <c r="L52" s="42">
        <v>1450</v>
      </c>
      <c r="M52" s="49">
        <v>4164</v>
      </c>
      <c r="N52" s="43"/>
      <c r="O52" s="44"/>
    </row>
    <row r="53" spans="3:15" s="7" customFormat="1" x14ac:dyDescent="0.2">
      <c r="C53" s="50">
        <v>39</v>
      </c>
      <c r="D53" s="45" t="s">
        <v>49</v>
      </c>
      <c r="E53" s="46" t="s">
        <v>38</v>
      </c>
      <c r="F53" s="46" t="s">
        <v>53</v>
      </c>
      <c r="G53" s="46">
        <v>5</v>
      </c>
      <c r="H53" s="47">
        <v>6870</v>
      </c>
      <c r="I53" s="48">
        <v>0</v>
      </c>
      <c r="J53" s="48">
        <v>0</v>
      </c>
      <c r="K53" s="48">
        <v>583</v>
      </c>
      <c r="L53" s="42">
        <v>1450</v>
      </c>
      <c r="M53" s="49">
        <v>4164</v>
      </c>
      <c r="N53" s="43"/>
      <c r="O53" s="44"/>
    </row>
    <row r="54" spans="3:15" s="54" customFormat="1" x14ac:dyDescent="0.2">
      <c r="C54" s="50">
        <v>40</v>
      </c>
      <c r="D54" s="50" t="s">
        <v>49</v>
      </c>
      <c r="E54" s="51" t="s">
        <v>38</v>
      </c>
      <c r="F54" s="51" t="s">
        <v>53</v>
      </c>
      <c r="G54" s="51">
        <v>5</v>
      </c>
      <c r="H54" s="52">
        <v>6793</v>
      </c>
      <c r="I54" s="53">
        <v>0</v>
      </c>
      <c r="J54" s="53">
        <v>0</v>
      </c>
      <c r="K54" s="53">
        <v>531</v>
      </c>
      <c r="L54" s="42">
        <v>1450</v>
      </c>
      <c r="M54" s="49">
        <v>4164</v>
      </c>
      <c r="N54" s="43"/>
      <c r="O54" s="44"/>
    </row>
    <row r="55" spans="3:15" s="54" customFormat="1" x14ac:dyDescent="0.2">
      <c r="C55" s="45">
        <v>41</v>
      </c>
      <c r="D55" s="50" t="s">
        <v>49</v>
      </c>
      <c r="E55" s="51" t="s">
        <v>38</v>
      </c>
      <c r="F55" s="51" t="s">
        <v>43</v>
      </c>
      <c r="G55" s="51">
        <v>2</v>
      </c>
      <c r="H55" s="52">
        <v>5758</v>
      </c>
      <c r="I55" s="57">
        <v>1040</v>
      </c>
      <c r="J55" s="57">
        <v>0</v>
      </c>
      <c r="K55" s="57">
        <f>1341-1040</f>
        <v>301</v>
      </c>
      <c r="L55" s="42">
        <v>1450</v>
      </c>
      <c r="M55" s="49">
        <v>4164</v>
      </c>
      <c r="N55" s="43"/>
      <c r="O55" s="44"/>
    </row>
    <row r="56" spans="3:15" s="58" customFormat="1" x14ac:dyDescent="0.2">
      <c r="C56" s="50">
        <v>42</v>
      </c>
      <c r="D56" s="76" t="s">
        <v>49</v>
      </c>
      <c r="E56" s="55" t="s">
        <v>38</v>
      </c>
      <c r="F56" s="55" t="s">
        <v>39</v>
      </c>
      <c r="G56" s="55">
        <v>2</v>
      </c>
      <c r="H56" s="56">
        <v>5450</v>
      </c>
      <c r="I56" s="57">
        <v>1040</v>
      </c>
      <c r="J56" s="57">
        <v>0</v>
      </c>
      <c r="K56" s="57">
        <f>285+1040-1040</f>
        <v>285</v>
      </c>
      <c r="L56" s="42">
        <v>1450</v>
      </c>
      <c r="M56" s="49">
        <v>4164</v>
      </c>
      <c r="N56" s="43"/>
      <c r="O56" s="44"/>
    </row>
    <row r="57" spans="3:15" s="54" customFormat="1" x14ac:dyDescent="0.2">
      <c r="C57" s="45">
        <v>43</v>
      </c>
      <c r="D57" s="50" t="s">
        <v>62</v>
      </c>
      <c r="E57" s="51" t="s">
        <v>38</v>
      </c>
      <c r="F57" s="51" t="s">
        <v>39</v>
      </c>
      <c r="G57" s="51">
        <v>2</v>
      </c>
      <c r="H57" s="52">
        <v>5450</v>
      </c>
      <c r="I57" s="53">
        <v>0</v>
      </c>
      <c r="J57" s="53">
        <v>0</v>
      </c>
      <c r="K57" s="53">
        <v>285</v>
      </c>
      <c r="L57" s="42">
        <v>1450</v>
      </c>
      <c r="M57" s="49">
        <v>4164</v>
      </c>
      <c r="N57" s="43"/>
      <c r="O57" s="44"/>
    </row>
    <row r="58" spans="3:15" s="54" customFormat="1" x14ac:dyDescent="0.2">
      <c r="C58" s="38">
        <v>44</v>
      </c>
      <c r="D58" s="50" t="s">
        <v>62</v>
      </c>
      <c r="E58" s="51" t="s">
        <v>38</v>
      </c>
      <c r="F58" s="51" t="s">
        <v>39</v>
      </c>
      <c r="G58" s="51">
        <v>3</v>
      </c>
      <c r="H58" s="52">
        <v>5723</v>
      </c>
      <c r="I58" s="53">
        <v>0</v>
      </c>
      <c r="J58" s="53">
        <v>0</v>
      </c>
      <c r="K58" s="53">
        <v>322</v>
      </c>
      <c r="L58" s="42">
        <v>1450</v>
      </c>
      <c r="M58" s="49">
        <v>4164</v>
      </c>
      <c r="N58" s="43"/>
      <c r="O58" s="44"/>
    </row>
    <row r="59" spans="3:15" s="58" customFormat="1" x14ac:dyDescent="0.2">
      <c r="C59" s="50">
        <v>45</v>
      </c>
      <c r="D59" s="76" t="s">
        <v>49</v>
      </c>
      <c r="E59" s="55" t="s">
        <v>38</v>
      </c>
      <c r="F59" s="55" t="s">
        <v>53</v>
      </c>
      <c r="G59" s="55">
        <v>5</v>
      </c>
      <c r="H59" s="56">
        <v>6793</v>
      </c>
      <c r="I59" s="57">
        <v>1040</v>
      </c>
      <c r="J59" s="57"/>
      <c r="K59" s="57">
        <f>1571-1040</f>
        <v>531</v>
      </c>
      <c r="L59" s="42">
        <v>1450</v>
      </c>
      <c r="M59" s="49">
        <v>4164</v>
      </c>
      <c r="N59" s="43"/>
      <c r="O59" s="44"/>
    </row>
    <row r="60" spans="3:15" s="54" customFormat="1" x14ac:dyDescent="0.2">
      <c r="C60" s="50">
        <v>46</v>
      </c>
      <c r="D60" s="50" t="s">
        <v>49</v>
      </c>
      <c r="E60" s="62" t="s">
        <v>38</v>
      </c>
      <c r="F60" s="51" t="s">
        <v>53</v>
      </c>
      <c r="G60" s="51">
        <v>3</v>
      </c>
      <c r="H60" s="52">
        <v>6153</v>
      </c>
      <c r="I60" s="53">
        <v>1040</v>
      </c>
      <c r="J60" s="53">
        <v>0</v>
      </c>
      <c r="K60" s="53">
        <f>1334-1040</f>
        <v>294</v>
      </c>
      <c r="L60" s="42">
        <v>1450</v>
      </c>
      <c r="M60" s="49">
        <v>4164</v>
      </c>
      <c r="N60" s="43"/>
      <c r="O60" s="44"/>
    </row>
    <row r="61" spans="3:15" s="7" customFormat="1" x14ac:dyDescent="0.2">
      <c r="C61" s="45">
        <v>47</v>
      </c>
      <c r="D61" s="45" t="s">
        <v>49</v>
      </c>
      <c r="E61" s="46" t="s">
        <v>38</v>
      </c>
      <c r="F61" s="46" t="s">
        <v>53</v>
      </c>
      <c r="G61" s="46">
        <v>5</v>
      </c>
      <c r="H61" s="52">
        <v>6773</v>
      </c>
      <c r="I61" s="53">
        <v>1040</v>
      </c>
      <c r="J61" s="53">
        <v>0</v>
      </c>
      <c r="K61" s="53">
        <f>1565-1040</f>
        <v>525</v>
      </c>
      <c r="L61" s="42">
        <v>1450</v>
      </c>
      <c r="M61" s="49">
        <v>4164</v>
      </c>
      <c r="N61" s="43"/>
      <c r="O61" s="44"/>
    </row>
    <row r="62" spans="3:15" s="54" customFormat="1" x14ac:dyDescent="0.2">
      <c r="C62" s="50">
        <v>48</v>
      </c>
      <c r="D62" s="50" t="s">
        <v>49</v>
      </c>
      <c r="E62" s="51" t="s">
        <v>38</v>
      </c>
      <c r="F62" s="51" t="s">
        <v>39</v>
      </c>
      <c r="G62" s="51"/>
      <c r="H62" s="52">
        <v>4828</v>
      </c>
      <c r="I62" s="53">
        <v>0</v>
      </c>
      <c r="J62" s="53">
        <v>0</v>
      </c>
      <c r="K62" s="53">
        <v>529</v>
      </c>
      <c r="L62" s="42">
        <v>1450</v>
      </c>
      <c r="M62" s="49">
        <v>4164</v>
      </c>
      <c r="N62" s="43"/>
      <c r="O62" s="44"/>
    </row>
    <row r="63" spans="3:15" s="54" customFormat="1" ht="11.25" customHeight="1" x14ac:dyDescent="0.2">
      <c r="C63" s="45">
        <v>49</v>
      </c>
      <c r="D63" s="50" t="s">
        <v>49</v>
      </c>
      <c r="E63" s="51" t="s">
        <v>38</v>
      </c>
      <c r="F63" s="51" t="s">
        <v>39</v>
      </c>
      <c r="G63" s="51">
        <v>2</v>
      </c>
      <c r="H63" s="52">
        <v>5450</v>
      </c>
      <c r="I63" s="53">
        <v>0</v>
      </c>
      <c r="J63" s="53">
        <v>0</v>
      </c>
      <c r="K63" s="53">
        <v>568</v>
      </c>
      <c r="L63" s="42">
        <v>1450</v>
      </c>
      <c r="M63" s="49">
        <v>4164</v>
      </c>
      <c r="N63" s="43"/>
      <c r="O63" s="44"/>
    </row>
    <row r="64" spans="3:15" s="54" customFormat="1" ht="11.25" customHeight="1" x14ac:dyDescent="0.2">
      <c r="C64" s="38">
        <v>50</v>
      </c>
      <c r="D64" s="50" t="s">
        <v>59</v>
      </c>
      <c r="E64" s="51" t="s">
        <v>38</v>
      </c>
      <c r="F64" s="51" t="s">
        <v>39</v>
      </c>
      <c r="G64" s="51">
        <v>2</v>
      </c>
      <c r="H64" s="52">
        <v>5088</v>
      </c>
      <c r="I64" s="53">
        <v>0</v>
      </c>
      <c r="J64" s="53">
        <v>0</v>
      </c>
      <c r="K64" s="53">
        <v>313</v>
      </c>
      <c r="L64" s="42">
        <v>1450</v>
      </c>
      <c r="M64" s="49">
        <v>4164</v>
      </c>
      <c r="N64" s="43"/>
      <c r="O64" s="44"/>
    </row>
    <row r="65" spans="1:15" s="7" customFormat="1" x14ac:dyDescent="0.2">
      <c r="C65" s="50">
        <v>51</v>
      </c>
      <c r="D65" s="45" t="s">
        <v>63</v>
      </c>
      <c r="E65" s="46" t="s">
        <v>38</v>
      </c>
      <c r="F65" s="46" t="s">
        <v>53</v>
      </c>
      <c r="G65" s="46">
        <v>5</v>
      </c>
      <c r="H65" s="47">
        <v>6870</v>
      </c>
      <c r="I65" s="48">
        <v>1040</v>
      </c>
      <c r="J65" s="48">
        <v>0</v>
      </c>
      <c r="K65" s="48">
        <f>1618-1040</f>
        <v>578</v>
      </c>
      <c r="L65" s="42">
        <v>1450</v>
      </c>
      <c r="M65" s="49">
        <v>4164</v>
      </c>
      <c r="N65" s="43"/>
      <c r="O65" s="44"/>
    </row>
    <row r="66" spans="1:15" s="7" customFormat="1" x14ac:dyDescent="0.2">
      <c r="C66" s="50">
        <v>52</v>
      </c>
      <c r="D66" s="45" t="s">
        <v>63</v>
      </c>
      <c r="E66" s="46" t="s">
        <v>38</v>
      </c>
      <c r="F66" s="46" t="s">
        <v>53</v>
      </c>
      <c r="G66" s="46">
        <v>5</v>
      </c>
      <c r="H66" s="47">
        <v>7100</v>
      </c>
      <c r="I66" s="53">
        <v>0</v>
      </c>
      <c r="J66" s="53">
        <v>0</v>
      </c>
      <c r="K66" s="48">
        <v>729</v>
      </c>
      <c r="L66" s="42">
        <v>1450</v>
      </c>
      <c r="M66" s="49">
        <v>4164</v>
      </c>
      <c r="N66" s="43"/>
      <c r="O66" s="44"/>
    </row>
    <row r="67" spans="1:15" s="54" customFormat="1" x14ac:dyDescent="0.2">
      <c r="C67" s="45">
        <v>53</v>
      </c>
      <c r="D67" s="50" t="s">
        <v>59</v>
      </c>
      <c r="E67" s="51" t="s">
        <v>38</v>
      </c>
      <c r="F67" s="51" t="s">
        <v>43</v>
      </c>
      <c r="G67" s="51">
        <v>2</v>
      </c>
      <c r="H67" s="52">
        <v>5758</v>
      </c>
      <c r="I67" s="53">
        <v>0</v>
      </c>
      <c r="J67" s="53">
        <v>0</v>
      </c>
      <c r="K67" s="53">
        <v>313</v>
      </c>
      <c r="L67" s="42">
        <v>1450</v>
      </c>
      <c r="M67" s="49">
        <v>4164</v>
      </c>
      <c r="N67" s="43"/>
      <c r="O67" s="44"/>
    </row>
    <row r="68" spans="1:15" s="54" customFormat="1" x14ac:dyDescent="0.2">
      <c r="C68" s="50">
        <v>54</v>
      </c>
      <c r="D68" s="50" t="s">
        <v>64</v>
      </c>
      <c r="E68" s="51" t="s">
        <v>38</v>
      </c>
      <c r="F68" s="51" t="s">
        <v>65</v>
      </c>
      <c r="G68" s="51">
        <v>4</v>
      </c>
      <c r="H68" s="52">
        <v>5122</v>
      </c>
      <c r="I68" s="53">
        <v>0</v>
      </c>
      <c r="J68" s="53">
        <v>0</v>
      </c>
      <c r="K68" s="53">
        <v>331</v>
      </c>
      <c r="L68" s="42">
        <v>1450</v>
      </c>
      <c r="M68" s="49">
        <v>4164</v>
      </c>
      <c r="N68" s="43"/>
      <c r="O68" s="44"/>
    </row>
    <row r="69" spans="1:15" s="54" customFormat="1" x14ac:dyDescent="0.2">
      <c r="A69" s="77" t="s">
        <v>66</v>
      </c>
      <c r="B69" s="77"/>
      <c r="C69" s="45">
        <v>55</v>
      </c>
      <c r="D69" s="50" t="s">
        <v>63</v>
      </c>
      <c r="E69" s="51" t="s">
        <v>38</v>
      </c>
      <c r="F69" s="51" t="s">
        <v>43</v>
      </c>
      <c r="G69" s="51">
        <v>2</v>
      </c>
      <c r="H69" s="52">
        <v>5412</v>
      </c>
      <c r="I69" s="53">
        <v>0</v>
      </c>
      <c r="J69" s="53">
        <v>0</v>
      </c>
      <c r="K69" s="53">
        <v>408</v>
      </c>
      <c r="L69" s="42">
        <v>1450</v>
      </c>
      <c r="M69" s="49">
        <v>4164</v>
      </c>
      <c r="N69" s="43"/>
      <c r="O69" s="44"/>
    </row>
    <row r="70" spans="1:15" s="54" customFormat="1" x14ac:dyDescent="0.2">
      <c r="A70" s="77" t="s">
        <v>66</v>
      </c>
      <c r="B70" s="77"/>
      <c r="C70" s="38">
        <v>56</v>
      </c>
      <c r="D70" s="50" t="s">
        <v>63</v>
      </c>
      <c r="E70" s="51" t="s">
        <v>38</v>
      </c>
      <c r="F70" s="51" t="s">
        <v>43</v>
      </c>
      <c r="G70" s="51">
        <v>2</v>
      </c>
      <c r="H70" s="52">
        <v>5412</v>
      </c>
      <c r="I70" s="53">
        <v>0</v>
      </c>
      <c r="J70" s="53">
        <v>0</v>
      </c>
      <c r="K70" s="53">
        <v>306</v>
      </c>
      <c r="L70" s="42">
        <v>1450</v>
      </c>
      <c r="M70" s="49">
        <v>4164</v>
      </c>
      <c r="N70" s="43"/>
      <c r="O70" s="44"/>
    </row>
    <row r="71" spans="1:15" s="54" customFormat="1" x14ac:dyDescent="0.2">
      <c r="C71" s="50">
        <v>57</v>
      </c>
      <c r="D71" s="50" t="s">
        <v>63</v>
      </c>
      <c r="E71" s="51" t="s">
        <v>38</v>
      </c>
      <c r="F71" s="51" t="s">
        <v>39</v>
      </c>
      <c r="G71" s="51">
        <v>1</v>
      </c>
      <c r="H71" s="52">
        <v>4768</v>
      </c>
      <c r="I71" s="53">
        <v>0</v>
      </c>
      <c r="J71" s="53">
        <v>0</v>
      </c>
      <c r="K71" s="53">
        <v>493</v>
      </c>
      <c r="L71" s="42">
        <v>1450</v>
      </c>
      <c r="M71" s="49">
        <v>4164</v>
      </c>
      <c r="N71" s="43"/>
      <c r="O71" s="44"/>
    </row>
    <row r="72" spans="1:15" s="54" customFormat="1" x14ac:dyDescent="0.2">
      <c r="A72" s="77" t="s">
        <v>66</v>
      </c>
      <c r="B72" s="77"/>
      <c r="C72" s="50">
        <v>58</v>
      </c>
      <c r="D72" s="50" t="s">
        <v>63</v>
      </c>
      <c r="E72" s="51" t="s">
        <v>38</v>
      </c>
      <c r="F72" s="51" t="s">
        <v>43</v>
      </c>
      <c r="G72" s="51">
        <v>2</v>
      </c>
      <c r="H72" s="52">
        <v>5412</v>
      </c>
      <c r="I72" s="53">
        <v>0</v>
      </c>
      <c r="J72" s="53">
        <v>0</v>
      </c>
      <c r="K72" s="53">
        <v>306</v>
      </c>
      <c r="L72" s="42">
        <v>1450</v>
      </c>
      <c r="M72" s="49">
        <v>4164</v>
      </c>
      <c r="N72" s="43"/>
      <c r="O72" s="44"/>
    </row>
    <row r="73" spans="1:15" s="7" customFormat="1" x14ac:dyDescent="0.2">
      <c r="C73" s="45">
        <v>59</v>
      </c>
      <c r="D73" s="59" t="s">
        <v>67</v>
      </c>
      <c r="E73" s="46" t="s">
        <v>38</v>
      </c>
      <c r="F73" s="46" t="s">
        <v>53</v>
      </c>
      <c r="G73" s="46">
        <v>5</v>
      </c>
      <c r="H73" s="47">
        <v>5679</v>
      </c>
      <c r="I73" s="48">
        <v>0</v>
      </c>
      <c r="J73" s="48">
        <v>0</v>
      </c>
      <c r="K73" s="48">
        <v>499</v>
      </c>
      <c r="L73" s="42">
        <v>1450</v>
      </c>
      <c r="M73" s="49">
        <v>4164</v>
      </c>
      <c r="N73" s="43"/>
      <c r="O73" s="44"/>
    </row>
    <row r="74" spans="1:15" s="54" customFormat="1" x14ac:dyDescent="0.2">
      <c r="C74" s="50">
        <v>60</v>
      </c>
      <c r="D74" s="50" t="s">
        <v>67</v>
      </c>
      <c r="E74" s="51" t="s">
        <v>38</v>
      </c>
      <c r="F74" s="51" t="s">
        <v>43</v>
      </c>
      <c r="G74" s="51">
        <v>4</v>
      </c>
      <c r="H74" s="52">
        <v>5173</v>
      </c>
      <c r="I74" s="53">
        <v>0</v>
      </c>
      <c r="J74" s="53">
        <v>0</v>
      </c>
      <c r="K74" s="53">
        <v>324</v>
      </c>
      <c r="L74" s="42">
        <v>1450</v>
      </c>
      <c r="M74" s="49">
        <v>4164</v>
      </c>
      <c r="N74" s="43"/>
      <c r="O74" s="44"/>
    </row>
    <row r="75" spans="1:15" s="7" customFormat="1" x14ac:dyDescent="0.2">
      <c r="C75" s="45">
        <v>61</v>
      </c>
      <c r="D75" s="59" t="s">
        <v>68</v>
      </c>
      <c r="E75" s="46" t="s">
        <v>52</v>
      </c>
      <c r="F75" s="46" t="s">
        <v>53</v>
      </c>
      <c r="G75" s="46">
        <v>5</v>
      </c>
      <c r="H75" s="47">
        <v>4632</v>
      </c>
      <c r="I75" s="48">
        <v>0</v>
      </c>
      <c r="J75" s="48">
        <v>0</v>
      </c>
      <c r="K75" s="48">
        <v>309</v>
      </c>
      <c r="L75" s="42">
        <v>1450</v>
      </c>
      <c r="M75" s="49">
        <v>4164</v>
      </c>
      <c r="N75" s="43"/>
      <c r="O75" s="44"/>
    </row>
    <row r="76" spans="1:15" s="54" customFormat="1" x14ac:dyDescent="0.2">
      <c r="C76" s="38">
        <v>62</v>
      </c>
      <c r="D76" s="45" t="s">
        <v>44</v>
      </c>
      <c r="E76" s="51" t="s">
        <v>38</v>
      </c>
      <c r="F76" s="51" t="s">
        <v>43</v>
      </c>
      <c r="G76" s="51">
        <v>5</v>
      </c>
      <c r="H76" s="52">
        <v>5678</v>
      </c>
      <c r="I76" s="48">
        <v>0</v>
      </c>
      <c r="J76" s="48">
        <v>0</v>
      </c>
      <c r="K76" s="48">
        <v>707</v>
      </c>
      <c r="L76" s="42">
        <v>1450</v>
      </c>
      <c r="M76" s="49">
        <v>4164</v>
      </c>
      <c r="N76" s="43"/>
      <c r="O76" s="44"/>
    </row>
    <row r="77" spans="1:15" s="54" customFormat="1" ht="6.75" customHeight="1" x14ac:dyDescent="0.2">
      <c r="C77" s="78"/>
      <c r="D77" s="78"/>
      <c r="E77" s="79"/>
      <c r="F77" s="79"/>
      <c r="G77" s="79"/>
      <c r="H77" s="80">
        <f>SUM(Q83)</f>
        <v>0</v>
      </c>
      <c r="I77" s="71"/>
      <c r="J77" s="71"/>
      <c r="K77" s="71"/>
      <c r="L77" s="71"/>
      <c r="M77" s="81"/>
      <c r="N77" s="82"/>
      <c r="O77" s="44"/>
    </row>
    <row r="78" spans="1:15" x14ac:dyDescent="0.2">
      <c r="E78" s="83"/>
      <c r="F78" s="84"/>
      <c r="G78" s="7"/>
      <c r="H78" s="85"/>
      <c r="I78" s="84"/>
      <c r="J78" s="84"/>
      <c r="L78" s="86"/>
      <c r="M78" s="86"/>
    </row>
    <row r="79" spans="1:15" x14ac:dyDescent="0.2">
      <c r="E79" s="83"/>
      <c r="F79" s="6"/>
      <c r="G79" s="7"/>
      <c r="H79" s="6"/>
      <c r="I79" s="6"/>
    </row>
    <row r="80" spans="1:15" x14ac:dyDescent="0.2">
      <c r="D80" s="83"/>
      <c r="F80" s="7" t="s">
        <v>70</v>
      </c>
      <c r="G80" s="7"/>
      <c r="H80" s="87"/>
      <c r="I80" s="6"/>
      <c r="J80" s="87"/>
      <c r="K80" s="86"/>
      <c r="L80" s="6"/>
      <c r="M80" s="6"/>
      <c r="N80" s="84"/>
    </row>
    <row r="81" spans="4:14" x14ac:dyDescent="0.2">
      <c r="D81" s="83"/>
      <c r="F81" s="7" t="s">
        <v>71</v>
      </c>
      <c r="G81" s="7"/>
      <c r="H81" s="6"/>
      <c r="I81" s="6"/>
      <c r="J81" s="6"/>
      <c r="K81" s="8" t="s">
        <v>72</v>
      </c>
      <c r="L81" s="6"/>
      <c r="M81" s="6"/>
      <c r="N81" s="84"/>
    </row>
    <row r="82" spans="4:14" x14ac:dyDescent="0.2">
      <c r="D82" s="83"/>
      <c r="G82" s="7"/>
      <c r="H82" s="6"/>
      <c r="I82" s="6"/>
      <c r="J82" s="6"/>
      <c r="K82" s="6" t="s">
        <v>73</v>
      </c>
      <c r="L82" s="6"/>
      <c r="M82" s="6"/>
      <c r="N82" s="84"/>
    </row>
    <row r="83" spans="4:14" x14ac:dyDescent="0.2">
      <c r="D83" s="83"/>
      <c r="G83" s="7"/>
      <c r="H83" s="6"/>
      <c r="I83" s="6"/>
      <c r="J83" s="6"/>
      <c r="K83" s="6"/>
      <c r="L83" s="6"/>
      <c r="M83" s="6"/>
      <c r="N83" s="84"/>
    </row>
    <row r="90" spans="4:14" x14ac:dyDescent="0.2">
      <c r="F90" s="6"/>
      <c r="H90" s="6"/>
      <c r="I90" s="6"/>
      <c r="J90" s="6"/>
      <c r="K90" s="6"/>
      <c r="L90" s="6"/>
      <c r="M90" s="6"/>
      <c r="N90" s="6"/>
    </row>
    <row r="91" spans="4:14" x14ac:dyDescent="0.2">
      <c r="F91" s="6"/>
      <c r="H91" s="6"/>
      <c r="I91" s="6"/>
      <c r="J91" s="6"/>
      <c r="K91" s="6"/>
      <c r="L91" s="6"/>
      <c r="M91" s="6"/>
      <c r="N91" s="6"/>
    </row>
    <row r="92" spans="4:14" x14ac:dyDescent="0.2">
      <c r="F92" s="6"/>
      <c r="H92" s="6"/>
      <c r="I92" s="6"/>
      <c r="J92" s="6"/>
      <c r="K92" s="6"/>
      <c r="L92" s="6"/>
      <c r="M92" s="6"/>
      <c r="N92" s="6"/>
    </row>
    <row r="93" spans="4:14" x14ac:dyDescent="0.2">
      <c r="F93" s="6"/>
      <c r="H93" s="6"/>
      <c r="I93" s="6"/>
      <c r="J93" s="6"/>
      <c r="K93" s="6"/>
      <c r="L93" s="6"/>
      <c r="M93" s="6"/>
      <c r="N93" s="6"/>
    </row>
    <row r="94" spans="4:14" x14ac:dyDescent="0.2">
      <c r="F94" s="6"/>
      <c r="H94" s="6"/>
      <c r="I94" s="6"/>
      <c r="J94" s="6"/>
      <c r="K94" s="6"/>
      <c r="L94" s="6"/>
      <c r="M94" s="6"/>
      <c r="N94" s="6"/>
    </row>
    <row r="95" spans="4:14" x14ac:dyDescent="0.2">
      <c r="F95" s="6"/>
      <c r="H95" s="6"/>
      <c r="I95" s="6"/>
      <c r="J95" s="6"/>
      <c r="K95" s="6"/>
      <c r="L95" s="6"/>
      <c r="M95" s="6"/>
      <c r="N95" s="6"/>
    </row>
    <row r="96" spans="4:14" x14ac:dyDescent="0.2">
      <c r="F96" s="6"/>
      <c r="H96" s="6"/>
      <c r="I96" s="6"/>
      <c r="J96" s="6"/>
      <c r="K96" s="6"/>
      <c r="L96" s="6"/>
      <c r="M96" s="6"/>
      <c r="N96" s="6"/>
    </row>
    <row r="97" spans="6:14" x14ac:dyDescent="0.2">
      <c r="F97" s="6"/>
      <c r="H97" s="6"/>
      <c r="I97" s="6"/>
      <c r="J97" s="6"/>
      <c r="K97" s="6"/>
      <c r="L97" s="6"/>
      <c r="M97" s="6"/>
      <c r="N97" s="6"/>
    </row>
    <row r="98" spans="6:14" x14ac:dyDescent="0.2">
      <c r="F98" s="6"/>
      <c r="H98" s="6"/>
      <c r="I98" s="6"/>
      <c r="J98" s="6"/>
      <c r="K98" s="6"/>
      <c r="L98" s="6"/>
      <c r="M98" s="6"/>
      <c r="N98" s="6"/>
    </row>
    <row r="99" spans="6:14" x14ac:dyDescent="0.2">
      <c r="F99" s="6"/>
      <c r="H99" s="6"/>
      <c r="I99" s="6"/>
      <c r="J99" s="6"/>
      <c r="K99" s="6"/>
      <c r="L99" s="6"/>
      <c r="M99" s="6"/>
      <c r="N99" s="6"/>
    </row>
    <row r="100" spans="6:14" x14ac:dyDescent="0.2">
      <c r="F100" s="6"/>
      <c r="H100" s="6"/>
      <c r="I100" s="6"/>
      <c r="J100" s="6"/>
      <c r="K100" s="6"/>
      <c r="L100" s="6"/>
      <c r="M100" s="6"/>
      <c r="N100" s="6"/>
    </row>
    <row r="101" spans="6:14" x14ac:dyDescent="0.2">
      <c r="F101" s="6"/>
      <c r="H101" s="6"/>
      <c r="I101" s="6"/>
      <c r="J101" s="6"/>
      <c r="K101" s="6"/>
      <c r="L101" s="6"/>
      <c r="M101" s="6"/>
      <c r="N101" s="6"/>
    </row>
    <row r="102" spans="6:14" x14ac:dyDescent="0.2">
      <c r="F102" s="6"/>
      <c r="H102" s="6"/>
      <c r="I102" s="6"/>
      <c r="J102" s="6"/>
      <c r="K102" s="6"/>
      <c r="L102" s="6"/>
      <c r="M102" s="6"/>
      <c r="N102" s="6"/>
    </row>
    <row r="103" spans="6:14" x14ac:dyDescent="0.2">
      <c r="F103" s="6"/>
      <c r="H103" s="6"/>
      <c r="I103" s="6"/>
      <c r="J103" s="6"/>
      <c r="K103" s="6"/>
      <c r="L103" s="6"/>
      <c r="M103" s="6"/>
      <c r="N103" s="6"/>
    </row>
    <row r="104" spans="6:14" x14ac:dyDescent="0.2">
      <c r="F104" s="6"/>
      <c r="H104" s="6"/>
      <c r="I104" s="6"/>
      <c r="J104" s="6"/>
      <c r="K104" s="6"/>
      <c r="L104" s="6"/>
      <c r="M104" s="6"/>
      <c r="N104" s="6"/>
    </row>
    <row r="105" spans="6:14" x14ac:dyDescent="0.2">
      <c r="F105" s="6"/>
      <c r="H105" s="6"/>
      <c r="I105" s="6"/>
      <c r="J105" s="6"/>
      <c r="K105" s="6"/>
      <c r="L105" s="6"/>
      <c r="M105" s="6"/>
      <c r="N105" s="6"/>
    </row>
    <row r="106" spans="6:14" x14ac:dyDescent="0.2">
      <c r="F106" s="6"/>
      <c r="H106" s="6"/>
      <c r="I106" s="6"/>
      <c r="J106" s="6"/>
      <c r="K106" s="6"/>
      <c r="L106" s="6"/>
      <c r="M106" s="6"/>
      <c r="N106" s="6"/>
    </row>
    <row r="107" spans="6:14" x14ac:dyDescent="0.2">
      <c r="F107" s="6"/>
      <c r="H107" s="6"/>
      <c r="I107" s="6"/>
      <c r="J107" s="6"/>
      <c r="K107" s="6"/>
      <c r="L107" s="6"/>
      <c r="M107" s="6"/>
      <c r="N107" s="6"/>
    </row>
    <row r="108" spans="6:14" x14ac:dyDescent="0.2">
      <c r="F108" s="6"/>
      <c r="H108" s="6"/>
      <c r="I108" s="6"/>
      <c r="J108" s="6"/>
      <c r="K108" s="6"/>
      <c r="L108" s="6"/>
      <c r="M108" s="6"/>
      <c r="N108" s="6"/>
    </row>
    <row r="109" spans="6:14" x14ac:dyDescent="0.2">
      <c r="F109" s="6"/>
      <c r="H109" s="6"/>
      <c r="I109" s="6"/>
      <c r="J109" s="6"/>
      <c r="K109" s="6"/>
      <c r="L109" s="6"/>
      <c r="M109" s="6"/>
      <c r="N109" s="6"/>
    </row>
    <row r="110" spans="6:14" x14ac:dyDescent="0.2">
      <c r="F110" s="6"/>
      <c r="H110" s="6"/>
      <c r="I110" s="6"/>
      <c r="J110" s="6"/>
      <c r="K110" s="6"/>
      <c r="L110" s="6"/>
      <c r="M110" s="6"/>
      <c r="N110" s="6"/>
    </row>
    <row r="111" spans="6:14" x14ac:dyDescent="0.2">
      <c r="F111" s="6"/>
      <c r="H111" s="6"/>
      <c r="I111" s="6"/>
      <c r="J111" s="6"/>
      <c r="K111" s="6"/>
      <c r="L111" s="6"/>
      <c r="M111" s="6"/>
      <c r="N111" s="6"/>
    </row>
    <row r="112" spans="6:14" x14ac:dyDescent="0.2">
      <c r="F112" s="6"/>
      <c r="H112" s="6"/>
      <c r="I112" s="6"/>
      <c r="J112" s="6"/>
      <c r="K112" s="6"/>
      <c r="L112" s="6"/>
      <c r="M112" s="6"/>
      <c r="N112" s="6"/>
    </row>
    <row r="113" spans="6:14" x14ac:dyDescent="0.2">
      <c r="F113" s="6"/>
      <c r="H113" s="6"/>
      <c r="I113" s="6"/>
      <c r="J113" s="6"/>
      <c r="K113" s="6"/>
      <c r="L113" s="6"/>
      <c r="M113" s="6"/>
      <c r="N113" s="6"/>
    </row>
    <row r="114" spans="6:14" x14ac:dyDescent="0.2">
      <c r="F114" s="6"/>
      <c r="H114" s="6"/>
      <c r="I114" s="6"/>
      <c r="J114" s="6"/>
      <c r="K114" s="6"/>
      <c r="L114" s="6"/>
      <c r="M114" s="6"/>
      <c r="N114" s="6"/>
    </row>
    <row r="115" spans="6:14" x14ac:dyDescent="0.2">
      <c r="F115" s="6"/>
      <c r="H115" s="6"/>
      <c r="I115" s="6"/>
      <c r="J115" s="6"/>
      <c r="K115" s="6"/>
      <c r="L115" s="6"/>
      <c r="M115" s="6"/>
      <c r="N115" s="6"/>
    </row>
    <row r="116" spans="6:14" x14ac:dyDescent="0.2">
      <c r="F116" s="6"/>
      <c r="H116" s="6"/>
      <c r="I116" s="6"/>
      <c r="J116" s="6"/>
      <c r="K116" s="6"/>
      <c r="L116" s="6"/>
      <c r="M116" s="6"/>
      <c r="N116" s="6"/>
    </row>
    <row r="117" spans="6:14" x14ac:dyDescent="0.2">
      <c r="F117" s="6"/>
      <c r="H117" s="6"/>
      <c r="I117" s="6"/>
      <c r="J117" s="6"/>
      <c r="K117" s="6"/>
      <c r="L117" s="6"/>
      <c r="M117" s="6"/>
      <c r="N117" s="6"/>
    </row>
    <row r="118" spans="6:14" x14ac:dyDescent="0.2">
      <c r="F118" s="6"/>
      <c r="H118" s="6"/>
      <c r="I118" s="6"/>
      <c r="J118" s="6"/>
      <c r="K118" s="6"/>
      <c r="L118" s="6"/>
      <c r="M118" s="6"/>
      <c r="N118" s="6"/>
    </row>
    <row r="119" spans="6:14" x14ac:dyDescent="0.2">
      <c r="F119" s="6"/>
      <c r="H119" s="6"/>
      <c r="I119" s="6"/>
      <c r="J119" s="6"/>
      <c r="K119" s="6"/>
      <c r="L119" s="6"/>
      <c r="M119" s="6"/>
      <c r="N119" s="6"/>
    </row>
    <row r="120" spans="6:14" x14ac:dyDescent="0.2">
      <c r="F120" s="6"/>
      <c r="H120" s="6"/>
      <c r="I120" s="6"/>
      <c r="J120" s="6"/>
      <c r="K120" s="6"/>
      <c r="L120" s="6"/>
      <c r="M120" s="6"/>
      <c r="N120" s="6"/>
    </row>
  </sheetData>
  <mergeCells count="2">
    <mergeCell ref="D1:D2"/>
    <mergeCell ref="E1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2022-10-07T08:56:51Z</dcterms:modified>
</cp:coreProperties>
</file>